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855" windowHeight="8415" activeTab="0"/>
  </bookViews>
  <sheets>
    <sheet name="Tabla retefuente 2009" sheetId="1" r:id="rId1"/>
  </sheets>
  <definedNames>
    <definedName name="_xlnm.Print_Area" localSheetId="0">'Tabla retefuente 2009'!$A$1:$E$50</definedName>
  </definedNames>
  <calcPr fullCalcOnLoad="1"/>
</workbook>
</file>

<file path=xl/sharedStrings.xml><?xml version="1.0" encoding="utf-8"?>
<sst xmlns="http://schemas.openxmlformats.org/spreadsheetml/2006/main" count="89" uniqueCount="62">
  <si>
    <r>
      <t xml:space="preserve">Por compras de aviones (en este caso el agente de retención es la Aeronáutica Civil ) </t>
    </r>
  </si>
  <si>
    <t>Servicios gravados con IVA.</t>
  </si>
  <si>
    <t>Compra de bienes gravados con IVA</t>
  </si>
  <si>
    <t>RETENCION POR PAGOS AL EXTERIOR, RETEIVA E IMPTO DE TIMBRE</t>
  </si>
  <si>
    <t>$1 (utilidades que de haberse distribuido en Colombia hubieren estado gravadas)</t>
  </si>
  <si>
    <t>Pagos a establecimientos comerciales que aceptan como medio de pago las tarjetas débito o crédito servicios 4UVT, Bienes 27UVT.</t>
  </si>
  <si>
    <t>A partir de pesos</t>
  </si>
  <si>
    <t>A partir de UVT</t>
  </si>
  <si>
    <t xml:space="preserve">Enajenación de activos fijos por parte de una persona natural </t>
  </si>
  <si>
    <t xml:space="preserve">Pagos a establecimientos comerciales que aceptan como medio de pago las tarjetas débito o crédito </t>
  </si>
  <si>
    <t>Sobre dividendos gravables</t>
  </si>
  <si>
    <t>Servicios en general personas jurídicas y a las naturales declarantes de renta</t>
  </si>
  <si>
    <t>Servicios en general</t>
  </si>
  <si>
    <t>Honorarios y Comisiones cuando el beneficiario del pago sea una persona natural</t>
  </si>
  <si>
    <t xml:space="preserve">Honorarios y Comisiones (cuando el beneficiario del pago sea una persona jurídica o asimilada) </t>
  </si>
  <si>
    <t>Num.</t>
  </si>
  <si>
    <t>Contratos de consultoría y administración delegada por obras públicas, en donde el contratante es la Nación, los departamentos, los municipios, el Distrito Capital de Bogotá, los establecimientos públicos, las empresas industriales, y comerciales del Estado y las sociedades de economía mixta en las que el Estado posea el 90%, y el constratista sea sea una persona jurídica o natural declarante de renta</t>
  </si>
  <si>
    <r>
      <t>Contratos de consultoría y administración delegada por obras públicas, en donde el contratante es la Nación, los departamentos, los municipios, el Distrito Capital de Bogotá, los establecimientos públicos, las empresas industriales, y comerciales del Estado y las sociedades de economía mixta en las que el Estado posea el 90%, y el contratista sea una persona natural no declarante de renta</t>
    </r>
  </si>
  <si>
    <r>
      <t xml:space="preserve">Contratos de consultoría y administración delegada (cuando el beneficiario sea una </t>
    </r>
    <r>
      <rPr>
        <i/>
        <sz val="16"/>
        <color indexed="8"/>
        <rFont val="Arial"/>
        <family val="2"/>
      </rPr>
      <t xml:space="preserve">persona jurídica o asimilada </t>
    </r>
    <r>
      <rPr>
        <sz val="16"/>
        <color indexed="8"/>
        <rFont val="Arial"/>
        <family val="2"/>
      </rPr>
      <t>)</t>
    </r>
  </si>
  <si>
    <r>
      <t xml:space="preserve">Contratos de administración delegada (Si el beneficiario del pago es </t>
    </r>
    <r>
      <rPr>
        <b/>
        <i/>
        <sz val="16"/>
        <color indexed="8"/>
        <rFont val="Arial"/>
        <family val="2"/>
      </rPr>
      <t xml:space="preserve">una persona natural, </t>
    </r>
    <r>
      <rPr>
        <sz val="16"/>
        <color indexed="8"/>
        <rFont val="Arial"/>
        <family val="2"/>
      </rPr>
      <t xml:space="preserve"> en ese caso  se aplican los mismos criterios que antes citamos cuando el pago es por “honorarios y comisiones”; ver el numeral 4 más arriba)</t>
    </r>
  </si>
  <si>
    <t xml:space="preserve">Por el pago de servicios gravados con IVA quien prestó el servicio es un no residente en Colombia </t>
  </si>
  <si>
    <r>
      <t xml:space="preserve">A partir de julio 1 de 2007, Por compras de hojas tabaco (base </t>
    </r>
    <r>
      <rPr>
        <sz val="16"/>
        <rFont val="Arial"/>
        <family val="2"/>
      </rPr>
      <t>27 UVTS)</t>
    </r>
  </si>
  <si>
    <t>Ingresos originados en una relación laboral o legal y reglamentaria</t>
  </si>
  <si>
    <t xml:space="preserve">Rendimientos financieros en general </t>
  </si>
  <si>
    <t>No aplica</t>
  </si>
  <si>
    <t xml:space="preserve">Servicios de transporte nacional de carga (terrestre, aéreo o marítimo) </t>
  </si>
  <si>
    <t>Servicios de Transporte nacional de pasajeros (terrestre)</t>
  </si>
  <si>
    <t>Servicio de transporte nacional de pasajeros (aéreo y marítimo)</t>
  </si>
  <si>
    <t>Servicios prestados por Empresas Temporales de Empleo</t>
  </si>
  <si>
    <t xml:space="preserve">Servicios de vigilancia y aseo prestados por empresas de vigilancia y aseo </t>
  </si>
  <si>
    <t>Los servicios integrales de salud que involucran servicios calificados y no calificados, prestados a un usuario por instituciones prestadoras de salud IPS, que comprenden hospitalización, radiología, medicamentos, exámenes y análisis de laboratorios clínicos</t>
  </si>
  <si>
    <t xml:space="preserve">Arrendamiento de Bienes Muebles </t>
  </si>
  <si>
    <t xml:space="preserve">Arrendamiento de Bienes Raíces </t>
  </si>
  <si>
    <t xml:space="preserve">Loterías, Rifas, Apuestas y similares </t>
  </si>
  <si>
    <t xml:space="preserve">Servicio de Hoteles , Restaurantes y Hospedajes </t>
  </si>
  <si>
    <t xml:space="preserve">3.5% </t>
  </si>
  <si>
    <t xml:space="preserve">Contratos de construcción, urbanización y en general confección de obra material de bien inmueble </t>
  </si>
  <si>
    <t xml:space="preserve">Compras y otros ingresos tributarios en general </t>
  </si>
  <si>
    <t xml:space="preserve">1.5% </t>
  </si>
  <si>
    <t xml:space="preserve">Compra de Café Pergamino o cereza </t>
  </si>
  <si>
    <t xml:space="preserve">0.5% </t>
  </si>
  <si>
    <t xml:space="preserve">Compra de Combustibles derivados del petróleo </t>
  </si>
  <si>
    <t xml:space="preserve">0.1% </t>
  </si>
  <si>
    <t>Por emolumentos eclesiásticos efectuados a personas naturales que sean "declarantes de renta"</t>
  </si>
  <si>
    <t>Por emolumentos eclesiásticos efectuados a personas naturales  que no sean declarantes de renta</t>
  </si>
  <si>
    <t>20%, ó 33% según el tipo de socio de que se trate</t>
  </si>
  <si>
    <t xml:space="preserve">Dividendos y participaciones </t>
  </si>
  <si>
    <t xml:space="preserve">Intereses, comisiones, honorarios, regalías, arrendamientos, compensaciones por servicios personales, o explotación de toda especie de propiedad industrial </t>
  </si>
  <si>
    <t xml:space="preserve">Consultorías, servicios técnicos y de asistencia técnica, bien sea que se presten en Colombia o desde el exterior </t>
  </si>
  <si>
    <t xml:space="preserve">10% como tarifa única de renta  </t>
  </si>
  <si>
    <t xml:space="preserve">50% del IVA </t>
  </si>
  <si>
    <t xml:space="preserve">10% del Iva </t>
  </si>
  <si>
    <t xml:space="preserve">100% del IVA </t>
  </si>
  <si>
    <t>75% del IVA</t>
  </si>
  <si>
    <t xml:space="preserve">El impuesto se origina sobre documentos en los cuales se desprendan obligaciones para una de las partes y derechos para la otra, siempre y cuando en la fecha de la firma de dicho documento el mismo tenga una cuantía superior a…. </t>
  </si>
  <si>
    <t>Conceptos</t>
  </si>
  <si>
    <t>Tarifas</t>
  </si>
  <si>
    <t>Vease tabla del art.383 del ET</t>
  </si>
  <si>
    <t>Compra de bienes y productos Agrícolas o Pecuarios sin procesamiento industrial</t>
  </si>
  <si>
    <t>La base es el 100% del IVA teórico</t>
  </si>
  <si>
    <t>UVT AÑO 2010</t>
  </si>
  <si>
    <t>TABLA RETENCION EN LA FUENTE AÑO 2010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</si>
</sst>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%"/>
    <numFmt numFmtId="173" formatCode="_(* #,##0.0_);_(* \(#,##0.0\);_(* &quot;-&quot;??_);_(@_)"/>
    <numFmt numFmtId="174" formatCode="_(* #,##0_);_(* \(#,##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sz val="8"/>
      <color indexed="8"/>
      <name val="Cambria"/>
      <family val="1"/>
    </font>
    <font>
      <b/>
      <sz val="24"/>
      <name val="Cambria"/>
      <family val="1"/>
    </font>
    <font>
      <sz val="8"/>
      <name val="Calibri"/>
      <family val="2"/>
    </font>
    <font>
      <u val="single"/>
      <sz val="9.55"/>
      <color indexed="36"/>
      <name val="Calibri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i/>
      <sz val="16"/>
      <color indexed="8"/>
      <name val="Arial"/>
      <family val="2"/>
    </font>
    <font>
      <b/>
      <i/>
      <sz val="16"/>
      <color indexed="8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right" vertical="center" wrapText="1"/>
    </xf>
    <xf numFmtId="174" fontId="12" fillId="33" borderId="11" xfId="48" applyNumberFormat="1" applyFont="1" applyFill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right" vertical="center"/>
    </xf>
    <xf numFmtId="174" fontId="12" fillId="33" borderId="11" xfId="48" applyNumberFormat="1" applyFont="1" applyFill="1" applyBorder="1" applyAlignment="1">
      <alignment vertical="center"/>
    </xf>
    <xf numFmtId="9" fontId="12" fillId="33" borderId="12" xfId="0" applyNumberFormat="1" applyFont="1" applyFill="1" applyBorder="1" applyAlignment="1">
      <alignment vertical="center"/>
    </xf>
    <xf numFmtId="9" fontId="12" fillId="33" borderId="12" xfId="0" applyNumberFormat="1" applyFont="1" applyFill="1" applyBorder="1" applyAlignment="1">
      <alignment vertical="center" wrapText="1"/>
    </xf>
    <xf numFmtId="174" fontId="12" fillId="33" borderId="11" xfId="48" applyNumberFormat="1" applyFont="1" applyFill="1" applyBorder="1" applyAlignment="1">
      <alignment horizontal="right" vertical="center"/>
    </xf>
    <xf numFmtId="9" fontId="12" fillId="33" borderId="12" xfId="0" applyNumberFormat="1" applyFont="1" applyFill="1" applyBorder="1" applyAlignment="1">
      <alignment horizontal="right" vertical="center"/>
    </xf>
    <xf numFmtId="174" fontId="12" fillId="33" borderId="11" xfId="48" applyNumberFormat="1" applyFont="1" applyFill="1" applyBorder="1" applyAlignment="1">
      <alignment horizontal="right" vertical="center" wrapText="1"/>
    </xf>
    <xf numFmtId="9" fontId="12" fillId="33" borderId="12" xfId="0" applyNumberFormat="1" applyFont="1" applyFill="1" applyBorder="1" applyAlignment="1">
      <alignment horizontal="right" vertical="center" wrapText="1"/>
    </xf>
    <xf numFmtId="172" fontId="12" fillId="33" borderId="12" xfId="0" applyNumberFormat="1" applyFont="1" applyFill="1" applyBorder="1" applyAlignment="1">
      <alignment horizontal="right" vertical="center" wrapText="1"/>
    </xf>
    <xf numFmtId="9" fontId="13" fillId="33" borderId="12" xfId="0" applyNumberFormat="1" applyFont="1" applyFill="1" applyBorder="1" applyAlignment="1">
      <alignment horizontal="right" vertical="center" wrapText="1"/>
    </xf>
    <xf numFmtId="0" fontId="12" fillId="33" borderId="12" xfId="0" applyFont="1" applyFill="1" applyBorder="1" applyAlignment="1">
      <alignment horizontal="right" vertical="center" wrapText="1"/>
    </xf>
    <xf numFmtId="0" fontId="12" fillId="33" borderId="13" xfId="0" applyFont="1" applyFill="1" applyBorder="1" applyAlignment="1">
      <alignment horizontal="right" vertical="center"/>
    </xf>
    <xf numFmtId="174" fontId="12" fillId="33" borderId="13" xfId="48" applyNumberFormat="1" applyFont="1" applyFill="1" applyBorder="1" applyAlignment="1">
      <alignment horizontal="right" vertical="center"/>
    </xf>
    <xf numFmtId="0" fontId="12" fillId="33" borderId="14" xfId="0" applyFont="1" applyFill="1" applyBorder="1" applyAlignment="1">
      <alignment horizontal="right" vertical="center" wrapText="1"/>
    </xf>
    <xf numFmtId="6" fontId="12" fillId="33" borderId="11" xfId="0" applyNumberFormat="1" applyFont="1" applyFill="1" applyBorder="1" applyAlignment="1">
      <alignment horizontal="right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9" fontId="12" fillId="33" borderId="12" xfId="54" applyFont="1" applyFill="1" applyBorder="1" applyAlignment="1">
      <alignment horizontal="right" vertical="center" wrapText="1"/>
    </xf>
    <xf numFmtId="4" fontId="12" fillId="33" borderId="11" xfId="0" applyNumberFormat="1" applyFont="1" applyFill="1" applyBorder="1" applyAlignment="1">
      <alignment horizontal="center" vertical="center" wrapText="1"/>
    </xf>
    <xf numFmtId="9" fontId="12" fillId="0" borderId="11" xfId="0" applyNumberFormat="1" applyFont="1" applyBorder="1" applyAlignment="1">
      <alignment horizontal="right" vertical="top" wrapText="1"/>
    </xf>
    <xf numFmtId="0" fontId="12" fillId="33" borderId="13" xfId="0" applyFont="1" applyFill="1" applyBorder="1" applyAlignment="1">
      <alignment horizontal="right" vertical="center" wrapText="1"/>
    </xf>
    <xf numFmtId="0" fontId="12" fillId="33" borderId="15" xfId="0" applyFont="1" applyFill="1" applyBorder="1" applyAlignment="1">
      <alignment horizontal="right" vertical="center" wrapText="1"/>
    </xf>
    <xf numFmtId="174" fontId="12" fillId="33" borderId="15" xfId="48" applyNumberFormat="1" applyFont="1" applyFill="1" applyBorder="1" applyAlignment="1">
      <alignment horizontal="right" vertical="center" wrapText="1"/>
    </xf>
    <xf numFmtId="9" fontId="12" fillId="33" borderId="16" xfId="0" applyNumberFormat="1" applyFont="1" applyFill="1" applyBorder="1" applyAlignment="1">
      <alignment horizontal="right" vertical="center" wrapText="1"/>
    </xf>
    <xf numFmtId="0" fontId="10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5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3" fontId="12" fillId="33" borderId="11" xfId="0" applyNumberFormat="1" applyFont="1" applyFill="1" applyBorder="1" applyAlignment="1">
      <alignment horizontal="center" vertical="center" wrapText="1"/>
    </xf>
    <xf numFmtId="10" fontId="12" fillId="33" borderId="12" xfId="0" applyNumberFormat="1" applyFont="1" applyFill="1" applyBorder="1" applyAlignment="1">
      <alignment horizontal="right" vertical="center" wrapText="1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174" fontId="10" fillId="33" borderId="20" xfId="48" applyNumberFormat="1" applyFont="1" applyFill="1" applyBorder="1" applyAlignment="1">
      <alignment horizontal="center" vertical="center"/>
    </xf>
    <xf numFmtId="174" fontId="10" fillId="33" borderId="21" xfId="48" applyNumberFormat="1" applyFont="1" applyFill="1" applyBorder="1" applyAlignment="1">
      <alignment horizontal="center" vertical="center"/>
    </xf>
    <xf numFmtId="174" fontId="10" fillId="33" borderId="22" xfId="48" applyNumberFormat="1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 vertical="center" wrapText="1"/>
    </xf>
    <xf numFmtId="0" fontId="14" fillId="34" borderId="26" xfId="0" applyFont="1" applyFill="1" applyBorder="1" applyAlignment="1">
      <alignment horizontal="center" vertical="center" wrapText="1"/>
    </xf>
    <xf numFmtId="0" fontId="14" fillId="34" borderId="27" xfId="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view="pageBreakPreview" zoomScale="60" zoomScalePageLayoutView="0" workbookViewId="0" topLeftCell="A1">
      <selection activeCell="B9" sqref="B9"/>
    </sheetView>
  </sheetViews>
  <sheetFormatPr defaultColWidth="11.421875" defaultRowHeight="15"/>
  <cols>
    <col min="1" max="1" width="9.00390625" style="3" customWidth="1"/>
    <col min="2" max="2" width="98.28125" style="3" customWidth="1"/>
    <col min="3" max="3" width="18.7109375" style="3" customWidth="1"/>
    <col min="4" max="4" width="22.8515625" style="3" customWidth="1"/>
    <col min="5" max="5" width="18.7109375" style="3" customWidth="1"/>
    <col min="6" max="16384" width="11.421875" style="1" customWidth="1"/>
  </cols>
  <sheetData>
    <row r="1" spans="1:5" ht="21" thickBot="1">
      <c r="A1" s="46" t="s">
        <v>60</v>
      </c>
      <c r="B1" s="47"/>
      <c r="C1" s="48">
        <v>24555</v>
      </c>
      <c r="D1" s="49"/>
      <c r="E1" s="50"/>
    </row>
    <row r="2" spans="1:5" ht="20.25">
      <c r="A2" s="51"/>
      <c r="B2" s="51"/>
      <c r="C2" s="51"/>
      <c r="D2" s="51"/>
      <c r="E2" s="51"/>
    </row>
    <row r="3" spans="1:5" ht="30">
      <c r="A3" s="59" t="s">
        <v>61</v>
      </c>
      <c r="B3" s="59"/>
      <c r="C3" s="59"/>
      <c r="D3" s="59"/>
      <c r="E3" s="59"/>
    </row>
    <row r="4" spans="1:5" ht="22.5" customHeight="1" thickBot="1">
      <c r="A4" s="55"/>
      <c r="B4" s="55"/>
      <c r="C4" s="55"/>
      <c r="D4" s="55"/>
      <c r="E4" s="55"/>
    </row>
    <row r="5" spans="1:5" ht="36">
      <c r="A5" s="56" t="s">
        <v>15</v>
      </c>
      <c r="B5" s="57" t="s">
        <v>55</v>
      </c>
      <c r="C5" s="57" t="s">
        <v>7</v>
      </c>
      <c r="D5" s="57" t="s">
        <v>6</v>
      </c>
      <c r="E5" s="58" t="s">
        <v>56</v>
      </c>
    </row>
    <row r="6" spans="1:5" ht="54">
      <c r="A6" s="4">
        <v>1</v>
      </c>
      <c r="B6" s="33" t="s">
        <v>22</v>
      </c>
      <c r="C6" s="6">
        <v>95</v>
      </c>
      <c r="D6" s="7">
        <f>ROUND(+C6*C1,-3)+1</f>
        <v>2333001</v>
      </c>
      <c r="E6" s="8" t="s">
        <v>57</v>
      </c>
    </row>
    <row r="7" spans="1:5" ht="20.25">
      <c r="A7" s="5">
        <f>+A6+1</f>
        <v>2</v>
      </c>
      <c r="B7" s="34" t="s">
        <v>23</v>
      </c>
      <c r="C7" s="9" t="s">
        <v>24</v>
      </c>
      <c r="D7" s="10">
        <v>1</v>
      </c>
      <c r="E7" s="11">
        <v>0.07</v>
      </c>
    </row>
    <row r="8" spans="1:5" s="2" customFormat="1" ht="40.5">
      <c r="A8" s="5">
        <f aca="true" t="shared" si="0" ref="A8:A35">+A7+1</f>
        <v>3</v>
      </c>
      <c r="B8" s="36" t="s">
        <v>14</v>
      </c>
      <c r="C8" s="6" t="s">
        <v>24</v>
      </c>
      <c r="D8" s="7">
        <v>1</v>
      </c>
      <c r="E8" s="12">
        <v>0.11</v>
      </c>
    </row>
    <row r="9" spans="1:5" ht="40.5">
      <c r="A9" s="5">
        <f t="shared" si="0"/>
        <v>4</v>
      </c>
      <c r="B9" s="35" t="s">
        <v>13</v>
      </c>
      <c r="C9" s="9" t="s">
        <v>24</v>
      </c>
      <c r="D9" s="13">
        <v>1</v>
      </c>
      <c r="E9" s="14">
        <v>0.1</v>
      </c>
    </row>
    <row r="10" spans="1:5" ht="40.5">
      <c r="A10" s="5">
        <f t="shared" si="0"/>
        <v>5</v>
      </c>
      <c r="B10" s="36" t="s">
        <v>18</v>
      </c>
      <c r="C10" s="9" t="s">
        <v>24</v>
      </c>
      <c r="D10" s="13">
        <v>1</v>
      </c>
      <c r="E10" s="14">
        <v>0.11</v>
      </c>
    </row>
    <row r="11" spans="1:5" ht="141.75">
      <c r="A11" s="5">
        <f t="shared" si="0"/>
        <v>6</v>
      </c>
      <c r="B11" s="36" t="s">
        <v>16</v>
      </c>
      <c r="C11" s="6" t="s">
        <v>24</v>
      </c>
      <c r="D11" s="15">
        <v>1</v>
      </c>
      <c r="E11" s="16">
        <v>0.06</v>
      </c>
    </row>
    <row r="12" spans="1:5" ht="121.5">
      <c r="A12" s="5">
        <f t="shared" si="0"/>
        <v>7</v>
      </c>
      <c r="B12" s="36" t="s">
        <v>17</v>
      </c>
      <c r="C12" s="6" t="s">
        <v>24</v>
      </c>
      <c r="D12" s="15">
        <v>1</v>
      </c>
      <c r="E12" s="16">
        <v>0.1</v>
      </c>
    </row>
    <row r="13" spans="1:5" ht="81">
      <c r="A13" s="5">
        <f t="shared" si="0"/>
        <v>8</v>
      </c>
      <c r="B13" s="37" t="s">
        <v>19</v>
      </c>
      <c r="C13" s="24"/>
      <c r="D13" s="15">
        <v>1</v>
      </c>
      <c r="E13" s="16">
        <v>0.1</v>
      </c>
    </row>
    <row r="14" spans="1:5" ht="40.5">
      <c r="A14" s="5">
        <f t="shared" si="0"/>
        <v>9</v>
      </c>
      <c r="B14" s="37" t="s">
        <v>11</v>
      </c>
      <c r="C14" s="6">
        <v>4</v>
      </c>
      <c r="D14" s="15">
        <f>ROUND(+C14*C1,-3)</f>
        <v>98000</v>
      </c>
      <c r="E14" s="16">
        <v>0.04</v>
      </c>
    </row>
    <row r="15" spans="1:5" ht="20.25">
      <c r="A15" s="5">
        <f t="shared" si="0"/>
        <v>10</v>
      </c>
      <c r="B15" s="37" t="s">
        <v>12</v>
      </c>
      <c r="C15" s="30">
        <v>4</v>
      </c>
      <c r="D15" s="31">
        <f>ROUND(+C15*C1,-3)</f>
        <v>98000</v>
      </c>
      <c r="E15" s="32">
        <v>0.06</v>
      </c>
    </row>
    <row r="16" spans="1:5" ht="15.75" customHeight="1">
      <c r="A16" s="5">
        <f t="shared" si="0"/>
        <v>11</v>
      </c>
      <c r="B16" s="36" t="s">
        <v>25</v>
      </c>
      <c r="C16" s="6">
        <v>4</v>
      </c>
      <c r="D16" s="15">
        <f>ROUND(+C16*C1,-3)</f>
        <v>98000</v>
      </c>
      <c r="E16" s="16">
        <v>0.01</v>
      </c>
    </row>
    <row r="17" spans="1:5" ht="20.25">
      <c r="A17" s="5">
        <f t="shared" si="0"/>
        <v>12</v>
      </c>
      <c r="B17" s="36" t="s">
        <v>26</v>
      </c>
      <c r="C17" s="6">
        <v>27</v>
      </c>
      <c r="D17" s="15">
        <f>ROUND(+C17*C1,-3)</f>
        <v>663000</v>
      </c>
      <c r="E17" s="17">
        <v>0.035</v>
      </c>
    </row>
    <row r="18" spans="1:5" ht="20.25">
      <c r="A18" s="5">
        <f t="shared" si="0"/>
        <v>13</v>
      </c>
      <c r="B18" s="36" t="s">
        <v>27</v>
      </c>
      <c r="C18" s="6">
        <v>4</v>
      </c>
      <c r="D18" s="15">
        <f>ROUND(+C18*C1,-3)</f>
        <v>98000</v>
      </c>
      <c r="E18" s="16">
        <v>0.01</v>
      </c>
    </row>
    <row r="19" spans="1:5" ht="20.25">
      <c r="A19" s="5">
        <f t="shared" si="0"/>
        <v>14</v>
      </c>
      <c r="B19" s="36" t="s">
        <v>28</v>
      </c>
      <c r="C19" s="6">
        <v>4</v>
      </c>
      <c r="D19" s="15">
        <f>ROUND(+C19*C1,-3)</f>
        <v>98000</v>
      </c>
      <c r="E19" s="16">
        <v>0.01</v>
      </c>
    </row>
    <row r="20" spans="1:5" ht="40.5">
      <c r="A20" s="5">
        <f t="shared" si="0"/>
        <v>15</v>
      </c>
      <c r="B20" s="36" t="s">
        <v>29</v>
      </c>
      <c r="C20" s="6">
        <v>4</v>
      </c>
      <c r="D20" s="15">
        <f>ROUND(+C20*C1,-3)</f>
        <v>98000</v>
      </c>
      <c r="E20" s="16">
        <v>0.02</v>
      </c>
    </row>
    <row r="21" spans="1:5" ht="81">
      <c r="A21" s="5">
        <f t="shared" si="0"/>
        <v>16</v>
      </c>
      <c r="B21" s="36" t="s">
        <v>30</v>
      </c>
      <c r="C21" s="6">
        <v>4</v>
      </c>
      <c r="D21" s="15">
        <f>ROUND(+C21*C1,-3)</f>
        <v>98000</v>
      </c>
      <c r="E21" s="18">
        <v>0.02</v>
      </c>
    </row>
    <row r="22" spans="1:5" ht="20.25">
      <c r="A22" s="5">
        <f t="shared" si="0"/>
        <v>17</v>
      </c>
      <c r="B22" s="36" t="s">
        <v>31</v>
      </c>
      <c r="C22" s="6" t="s">
        <v>24</v>
      </c>
      <c r="D22" s="15">
        <v>1</v>
      </c>
      <c r="E22" s="16">
        <v>0.04</v>
      </c>
    </row>
    <row r="23" spans="1:5" ht="20.25">
      <c r="A23" s="5">
        <f t="shared" si="0"/>
        <v>18</v>
      </c>
      <c r="B23" s="36" t="s">
        <v>32</v>
      </c>
      <c r="C23" s="6">
        <v>27</v>
      </c>
      <c r="D23" s="15">
        <f>ROUND(+C23*C1,-3)</f>
        <v>663000</v>
      </c>
      <c r="E23" s="17">
        <v>0.035</v>
      </c>
    </row>
    <row r="24" spans="1:5" ht="20.25">
      <c r="A24" s="5">
        <f t="shared" si="0"/>
        <v>19</v>
      </c>
      <c r="B24" s="36" t="s">
        <v>33</v>
      </c>
      <c r="C24" s="6">
        <v>48</v>
      </c>
      <c r="D24" s="15">
        <f>ROUND(+C24*C1,-3)</f>
        <v>1179000</v>
      </c>
      <c r="E24" s="16">
        <v>0.2</v>
      </c>
    </row>
    <row r="25" spans="1:5" ht="20.25">
      <c r="A25" s="5">
        <f t="shared" si="0"/>
        <v>20</v>
      </c>
      <c r="B25" s="36" t="s">
        <v>34</v>
      </c>
      <c r="C25" s="6">
        <v>4</v>
      </c>
      <c r="D25" s="15">
        <f>ROUND(+C25*C1,-3)</f>
        <v>98000</v>
      </c>
      <c r="E25" s="19" t="s">
        <v>35</v>
      </c>
    </row>
    <row r="26" spans="1:5" ht="20.25">
      <c r="A26" s="5">
        <f t="shared" si="0"/>
        <v>21</v>
      </c>
      <c r="B26" s="36" t="s">
        <v>8</v>
      </c>
      <c r="C26" s="6" t="s">
        <v>24</v>
      </c>
      <c r="D26" s="15">
        <v>1</v>
      </c>
      <c r="E26" s="16">
        <v>0.01</v>
      </c>
    </row>
    <row r="27" spans="1:5" ht="40.5">
      <c r="A27" s="5">
        <f t="shared" si="0"/>
        <v>22</v>
      </c>
      <c r="B27" s="36" t="s">
        <v>36</v>
      </c>
      <c r="C27" s="6">
        <v>27</v>
      </c>
      <c r="D27" s="15">
        <f>ROUND(+C27*C1,-3)</f>
        <v>663000</v>
      </c>
      <c r="E27" s="16">
        <v>0.01</v>
      </c>
    </row>
    <row r="28" spans="1:5" ht="20.25">
      <c r="A28" s="5">
        <f t="shared" si="0"/>
        <v>23</v>
      </c>
      <c r="B28" s="36" t="s">
        <v>37</v>
      </c>
      <c r="C28" s="6">
        <v>27</v>
      </c>
      <c r="D28" s="15">
        <f>ROUND(+C28*C1,-3)</f>
        <v>663000</v>
      </c>
      <c r="E28" s="19" t="s">
        <v>35</v>
      </c>
    </row>
    <row r="29" spans="1:5" ht="40.5">
      <c r="A29" s="5">
        <f t="shared" si="0"/>
        <v>24</v>
      </c>
      <c r="B29" s="36" t="s">
        <v>58</v>
      </c>
      <c r="C29" s="6">
        <v>92</v>
      </c>
      <c r="D29" s="15">
        <f>ROUND(+C29*C1,-3)</f>
        <v>2259000</v>
      </c>
      <c r="E29" s="19" t="s">
        <v>38</v>
      </c>
    </row>
    <row r="30" spans="1:5" ht="20.25">
      <c r="A30" s="5">
        <f t="shared" si="0"/>
        <v>25</v>
      </c>
      <c r="B30" s="36" t="s">
        <v>39</v>
      </c>
      <c r="C30" s="6">
        <v>160</v>
      </c>
      <c r="D30" s="15">
        <f>ROUND(+C30*C1,-3)</f>
        <v>3929000</v>
      </c>
      <c r="E30" s="19" t="s">
        <v>40</v>
      </c>
    </row>
    <row r="31" spans="1:5" ht="20.25">
      <c r="A31" s="5">
        <f t="shared" si="0"/>
        <v>26</v>
      </c>
      <c r="B31" s="36" t="s">
        <v>41</v>
      </c>
      <c r="C31" s="6" t="s">
        <v>24</v>
      </c>
      <c r="D31" s="15">
        <v>1</v>
      </c>
      <c r="E31" s="19" t="s">
        <v>42</v>
      </c>
    </row>
    <row r="32" spans="1:5" ht="40.5">
      <c r="A32" s="5">
        <f t="shared" si="0"/>
        <v>27</v>
      </c>
      <c r="B32" s="36" t="s">
        <v>9</v>
      </c>
      <c r="C32" s="6" t="s">
        <v>24</v>
      </c>
      <c r="D32" s="15">
        <v>1</v>
      </c>
      <c r="E32" s="17">
        <v>0.015</v>
      </c>
    </row>
    <row r="33" spans="1:5" ht="40.5">
      <c r="A33" s="5">
        <f t="shared" si="0"/>
        <v>28</v>
      </c>
      <c r="B33" s="36" t="s">
        <v>43</v>
      </c>
      <c r="C33" s="6">
        <v>27</v>
      </c>
      <c r="D33" s="15">
        <f>ROUND(+C33*C1,-3)</f>
        <v>663000</v>
      </c>
      <c r="E33" s="16">
        <v>0.04</v>
      </c>
    </row>
    <row r="34" spans="1:5" ht="40.5">
      <c r="A34" s="5">
        <f t="shared" si="0"/>
        <v>29</v>
      </c>
      <c r="B34" s="36" t="s">
        <v>44</v>
      </c>
      <c r="C34" s="6">
        <v>27</v>
      </c>
      <c r="D34" s="15">
        <f>ROUND(+C34*C1,-3)</f>
        <v>663000</v>
      </c>
      <c r="E34" s="17">
        <v>0.035</v>
      </c>
    </row>
    <row r="35" spans="1:5" ht="90.75" thickBot="1">
      <c r="A35" s="5">
        <f t="shared" si="0"/>
        <v>30</v>
      </c>
      <c r="B35" s="38" t="s">
        <v>10</v>
      </c>
      <c r="C35" s="20" t="s">
        <v>24</v>
      </c>
      <c r="D35" s="21">
        <v>1</v>
      </c>
      <c r="E35" s="22" t="s">
        <v>45</v>
      </c>
    </row>
    <row r="36" spans="1:5" ht="14.25">
      <c r="A36" s="52"/>
      <c r="B36" s="52"/>
      <c r="C36" s="52"/>
      <c r="D36" s="52"/>
      <c r="E36" s="52"/>
    </row>
    <row r="37" spans="1:5" ht="30">
      <c r="A37" s="54" t="s">
        <v>3</v>
      </c>
      <c r="B37" s="54"/>
      <c r="C37" s="54"/>
      <c r="D37" s="54"/>
      <c r="E37" s="54"/>
    </row>
    <row r="38" spans="1:5" ht="15" thickBot="1">
      <c r="A38" s="53"/>
      <c r="B38" s="53"/>
      <c r="C38" s="53"/>
      <c r="D38" s="53"/>
      <c r="E38" s="53"/>
    </row>
    <row r="39" spans="1:5" ht="32.25" customHeight="1">
      <c r="A39" s="57" t="s">
        <v>15</v>
      </c>
      <c r="B39" s="57" t="s">
        <v>55</v>
      </c>
      <c r="C39" s="57" t="s">
        <v>7</v>
      </c>
      <c r="D39" s="57" t="s">
        <v>6</v>
      </c>
      <c r="E39" s="57" t="s">
        <v>56</v>
      </c>
    </row>
    <row r="40" spans="1:5" ht="108">
      <c r="A40" s="39">
        <v>1</v>
      </c>
      <c r="B40" s="40" t="s">
        <v>46</v>
      </c>
      <c r="C40" s="27" t="s">
        <v>24</v>
      </c>
      <c r="D40" s="23" t="s">
        <v>4</v>
      </c>
      <c r="E40" s="26">
        <v>0.33</v>
      </c>
    </row>
    <row r="41" spans="1:5" ht="40.5" customHeight="1">
      <c r="A41" s="41">
        <v>2</v>
      </c>
      <c r="B41" s="36" t="s">
        <v>47</v>
      </c>
      <c r="C41" s="24" t="s">
        <v>24</v>
      </c>
      <c r="D41" s="23">
        <v>1</v>
      </c>
      <c r="E41" s="16">
        <v>0.33</v>
      </c>
    </row>
    <row r="42" spans="1:5" ht="54">
      <c r="A42" s="41">
        <v>3</v>
      </c>
      <c r="B42" s="36" t="s">
        <v>48</v>
      </c>
      <c r="C42" s="24" t="s">
        <v>24</v>
      </c>
      <c r="D42" s="23">
        <v>1</v>
      </c>
      <c r="E42" s="19" t="s">
        <v>49</v>
      </c>
    </row>
    <row r="43" spans="1:5" ht="36">
      <c r="A43" s="41">
        <f>+A42+1</f>
        <v>4</v>
      </c>
      <c r="B43" s="36" t="s">
        <v>2</v>
      </c>
      <c r="C43" s="24">
        <v>27</v>
      </c>
      <c r="D43" s="15">
        <f>ROUND(+C43*C1,-3)</f>
        <v>663000</v>
      </c>
      <c r="E43" s="19" t="s">
        <v>50</v>
      </c>
    </row>
    <row r="44" spans="1:5" ht="36">
      <c r="A44" s="41">
        <f aca="true" t="shared" si="1" ref="A44:A49">+A43+1</f>
        <v>5</v>
      </c>
      <c r="B44" s="36" t="s">
        <v>1</v>
      </c>
      <c r="C44" s="24">
        <v>4</v>
      </c>
      <c r="D44" s="15">
        <f>ROUND(+C44*C1,-3)</f>
        <v>98000</v>
      </c>
      <c r="E44" s="19" t="s">
        <v>50</v>
      </c>
    </row>
    <row r="45" spans="1:5" ht="63" customHeight="1">
      <c r="A45" s="41">
        <f t="shared" si="1"/>
        <v>6</v>
      </c>
      <c r="B45" s="36" t="s">
        <v>5</v>
      </c>
      <c r="C45" s="24" t="s">
        <v>24</v>
      </c>
      <c r="D45" s="28">
        <v>1</v>
      </c>
      <c r="E45" s="19" t="s">
        <v>51</v>
      </c>
    </row>
    <row r="46" spans="1:5" ht="54">
      <c r="A46" s="41">
        <f t="shared" si="1"/>
        <v>7</v>
      </c>
      <c r="B46" s="36" t="s">
        <v>20</v>
      </c>
      <c r="C46" s="24" t="s">
        <v>24</v>
      </c>
      <c r="D46" s="6" t="s">
        <v>59</v>
      </c>
      <c r="E46" s="19" t="s">
        <v>52</v>
      </c>
    </row>
    <row r="47" spans="1:5" ht="54">
      <c r="A47" s="41">
        <f t="shared" si="1"/>
        <v>8</v>
      </c>
      <c r="B47" s="36" t="s">
        <v>0</v>
      </c>
      <c r="C47" s="24" t="s">
        <v>24</v>
      </c>
      <c r="D47" s="6" t="s">
        <v>59</v>
      </c>
      <c r="E47" s="19" t="s">
        <v>52</v>
      </c>
    </row>
    <row r="48" spans="1:5" ht="57" customHeight="1" thickBot="1">
      <c r="A48" s="41">
        <f t="shared" si="1"/>
        <v>9</v>
      </c>
      <c r="B48" s="38" t="s">
        <v>21</v>
      </c>
      <c r="C48" s="25" t="s">
        <v>24</v>
      </c>
      <c r="D48" s="29" t="s">
        <v>59</v>
      </c>
      <c r="E48" s="22" t="s">
        <v>53</v>
      </c>
    </row>
    <row r="49" spans="1:5" ht="81">
      <c r="A49" s="42">
        <f t="shared" si="1"/>
        <v>10</v>
      </c>
      <c r="B49" s="43" t="s">
        <v>54</v>
      </c>
      <c r="C49" s="44">
        <v>6000</v>
      </c>
      <c r="D49" s="23">
        <f>ROUND(+C49*C1,-3)</f>
        <v>147330000</v>
      </c>
      <c r="E49" s="45">
        <v>0.005</v>
      </c>
    </row>
  </sheetData>
  <sheetProtection/>
  <mergeCells count="8">
    <mergeCell ref="A1:B1"/>
    <mergeCell ref="C1:E1"/>
    <mergeCell ref="A2:E2"/>
    <mergeCell ref="A36:E36"/>
    <mergeCell ref="A38:E38"/>
    <mergeCell ref="A37:E37"/>
    <mergeCell ref="A3:E3"/>
    <mergeCell ref="A4:E4"/>
  </mergeCells>
  <printOptions horizontalCentered="1"/>
  <pageMargins left="0.7086614173228347" right="0.7086614173228347" top="0.31" bottom="0.29" header="0.31496062992125984" footer="0.31496062992125984"/>
  <pageSetup horizontalDpi="600" verticalDpi="600" orientation="portrait" scale="49" r:id="rId1"/>
  <rowBreaks count="1" manualBreakCount="1">
    <brk id="3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 </cp:lastModifiedBy>
  <cp:lastPrinted>2008-12-29T14:38:06Z</cp:lastPrinted>
  <dcterms:created xsi:type="dcterms:W3CDTF">2007-12-07T22:20:13Z</dcterms:created>
  <dcterms:modified xsi:type="dcterms:W3CDTF">2009-12-10T16:15:10Z</dcterms:modified>
  <cp:category/>
  <cp:version/>
  <cp:contentType/>
  <cp:contentStatus/>
</cp:coreProperties>
</file>